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21840" windowHeight="955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'Plan1'!$A$1:$F$86</definedName>
  </definedNames>
  <calcPr calcId="145621"/>
</workbook>
</file>

<file path=xl/sharedStrings.xml><?xml version="1.0" encoding="utf-8"?>
<sst xmlns="http://schemas.openxmlformats.org/spreadsheetml/2006/main" count="172" uniqueCount="136">
  <si>
    <t>pto.</t>
  </si>
  <si>
    <t>Aterramento de cerca</t>
  </si>
  <si>
    <t>Aterramento do tanque de O2</t>
  </si>
  <si>
    <t>Aterramento do vaporizador</t>
  </si>
  <si>
    <t>Aterramento do painel de regulagem de pressão</t>
  </si>
  <si>
    <t>m</t>
  </si>
  <si>
    <t>un.</t>
  </si>
  <si>
    <t>Conectores e acessórios</t>
  </si>
  <si>
    <t>cjto.</t>
  </si>
  <si>
    <t>Luminária tipo "tartaruga" alumínio/vidro c/ lâmpada LED 9W</t>
  </si>
  <si>
    <t>Interruptor uma tecla</t>
  </si>
  <si>
    <t>Malha de terra cabo cobre nú 16 mm2 interligada à malha do prédio dos chillers e depósito de gases medicinais</t>
  </si>
  <si>
    <t>Torneira de jardim 1/2" instalada em mureta</t>
  </si>
  <si>
    <t>Instalações Elétricas</t>
  </si>
  <si>
    <t>Iluminação</t>
  </si>
  <si>
    <t>Distribuição e força</t>
  </si>
  <si>
    <t>Aterramento</t>
  </si>
  <si>
    <t>Tubulação enterrada de tomada e alimentação de água, a partir do sistema existente, com tubos de PVC 25 mm, incl. Conexões</t>
  </si>
  <si>
    <t>Base do tanque de O2: 300 x 300 x 30(h) cm</t>
  </si>
  <si>
    <t>Base do vaporizador: 150 x 150 x 20 (h) cm</t>
  </si>
  <si>
    <t>Baldrames para cerca 20 x 50 cm x 14,10 m</t>
  </si>
  <si>
    <t>Pilares 15 x 15 cm x 2,50 m</t>
  </si>
  <si>
    <t>Concreto estrutural 25 Mpa</t>
  </si>
  <si>
    <t>Forma compens. res. 17 mm</t>
  </si>
  <si>
    <t>Radier 20(h) x 6,20 m2</t>
  </si>
  <si>
    <t>Armadura CA-50/60</t>
  </si>
  <si>
    <t>Escoramento de laje</t>
  </si>
  <si>
    <t>m3</t>
  </si>
  <si>
    <t>m2</t>
  </si>
  <si>
    <t>Laje da cobertura 10 cm x 7,00 m2</t>
  </si>
  <si>
    <t>Vigas de cobertura: 15 x 50 cm x 12,70 m</t>
  </si>
  <si>
    <t>Kg</t>
  </si>
  <si>
    <t>Locação da obra</t>
  </si>
  <si>
    <t>Movimento de terra com mini-escavadeira</t>
  </si>
  <si>
    <t>Compactação mecânica de solo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</si>
  <si>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</si>
  <si>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</si>
  <si>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</si>
  <si>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</si>
  <si>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</si>
  <si>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</si>
  <si>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</si>
  <si>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</si>
  <si>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</si>
  <si>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3.1</t>
  </si>
  <si>
    <t>Projetor LED 50 W acionado por fotocélula, sendo:</t>
  </si>
  <si>
    <t>2 Fixados no prédio existente</t>
  </si>
  <si>
    <t>1 Fixado em extensão da coluna da cerca</t>
  </si>
  <si>
    <t>3.2</t>
  </si>
  <si>
    <t>3.3</t>
  </si>
  <si>
    <t>3.4</t>
  </si>
  <si>
    <t>4.1</t>
  </si>
  <si>
    <t>Tomada para uso ao tempo IP 65 20 A, instalada em mureta</t>
  </si>
  <si>
    <t>Painel elétrico a ser instalado na subestação existente, contendo um disjuntor geral, um disjntor e dispositivo dr para a tomada e, mais um disjuntor para a iluminação</t>
  </si>
  <si>
    <t>Escavação manual</t>
  </si>
  <si>
    <t xml:space="preserve">Reaterro compactado </t>
  </si>
  <si>
    <t>1.4</t>
  </si>
  <si>
    <t>1.5</t>
  </si>
  <si>
    <t>Complementos</t>
  </si>
  <si>
    <t>Revestimento do solo com brita e = 5 cm</t>
  </si>
  <si>
    <t>5.1</t>
  </si>
  <si>
    <t>5.2</t>
  </si>
  <si>
    <t>Cerca tipo painel h min. 1,80 m, malha máx. 5 x 20 cm, com enrijecedores horizontais, fio 5 mm, revest. zinco + poliéster c/ colunas e acessórios do mesmo sistema dos painéis, incl. um portão de folha simples com largura aproximada de 1,40 m e um de folha dupla com largura aproximada de 1,50m</t>
  </si>
  <si>
    <t>5.3</t>
  </si>
  <si>
    <t>5.4</t>
  </si>
  <si>
    <t>Pintura</t>
  </si>
  <si>
    <t>Pintura paredes com uma demão de fundo preparador + duas demãos de tinta acrílica, inclusive na parede contígua do prédio existente.</t>
  </si>
  <si>
    <t>7.1</t>
  </si>
  <si>
    <t>Cortina em 20 x 120(h) cm x 6,00 m</t>
  </si>
  <si>
    <t>Serviços Finais</t>
  </si>
  <si>
    <t>Instalações Hidrossanitárias</t>
  </si>
  <si>
    <t>Serviços Preliminares</t>
  </si>
  <si>
    <t>Estruturas de Concreto</t>
  </si>
  <si>
    <t>Incluindo:</t>
  </si>
  <si>
    <t xml:space="preserve">Remoção e recolocação de lajota sextavada para pavimento, incl. fornecimento de areia </t>
  </si>
  <si>
    <t>Tubulação enterrada de saída para os ralos secos e dreno da cortina, de PVC 40 mm para o sistema pluvial existente, incl. conexões</t>
  </si>
  <si>
    <t>vb</t>
  </si>
  <si>
    <t>limpeza da obra e remoção de entulhos</t>
  </si>
  <si>
    <t>Eletrodutos, conduletes, cabos e acessórios</t>
  </si>
  <si>
    <t>ITEM</t>
  </si>
  <si>
    <t>DESCRIÇÃO</t>
  </si>
  <si>
    <t>UN.</t>
  </si>
  <si>
    <t>R$ TOTAL</t>
  </si>
  <si>
    <t>QUANT.</t>
  </si>
  <si>
    <t>R$ UN.</t>
  </si>
  <si>
    <t>Bloco do concreto 14x19x39 preenchido com argamassa</t>
  </si>
  <si>
    <t>Poço de inspeção de terra c/ tampa</t>
  </si>
  <si>
    <t>Grauteamento da base do tanque</t>
  </si>
  <si>
    <t>Hastes cobreadas 3,00 m</t>
  </si>
  <si>
    <t>6.1</t>
  </si>
  <si>
    <t>6.2</t>
  </si>
  <si>
    <t>Data</t>
  </si>
  <si>
    <t>LOGOTIPO DA PROPONENTE</t>
  </si>
  <si>
    <t xml:space="preserve">CEPON - BASE DO TANQUE DE OIXIGÊNIO - ORÇAMENTO DA OBRA </t>
  </si>
  <si>
    <t>REV. 01</t>
  </si>
  <si>
    <t>Projeto estrutural concreto armado depósito de cilindros, cortina e vigas cerca</t>
  </si>
  <si>
    <t>1.6</t>
  </si>
  <si>
    <t>Depósito de cilindros</t>
  </si>
  <si>
    <t>Concreto magro 5 cm (6,81 m2)</t>
  </si>
  <si>
    <t>Alvenarias e Revestimentos</t>
  </si>
  <si>
    <t>Alvenaria de tijolos cerâmicos (espessura de 14 cm e altura de 19 cm), com juntas verticais e horizontais com argamassa de areia, cal e cimento, com duas barras de aço CA-60 4,2 mm assentadas horizontalmente a cada 4 fiadas e engastadas nos pilares de extremidade e, encunhamento na última fiada com argamassa expansiva.</t>
  </si>
  <si>
    <t>Chapisco com argamassa de cimento e areia</t>
  </si>
  <si>
    <t>Reboco de parede com argamassa de cal, cimento e areia</t>
  </si>
  <si>
    <t>Reboco de teto com argamassa de cal, cimento e areia</t>
  </si>
  <si>
    <t>Impermeabilizações</t>
  </si>
  <si>
    <t>Impermeabilização interna e de topo da cortina do depósito de cilindros, com tinta asfáltica, em quantas demãos necessárias para atingir o consumo de 0,5 l/m2</t>
  </si>
  <si>
    <t>5.1.1</t>
  </si>
  <si>
    <t>1 Fixado no depõsito de cilindros</t>
  </si>
  <si>
    <t>5.1.2</t>
  </si>
  <si>
    <t>5.2.1</t>
  </si>
  <si>
    <t>5.2.2</t>
  </si>
  <si>
    <t>5.2.3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</si>
  <si>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</si>
  <si>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</si>
  <si>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</si>
  <si>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</si>
  <si>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</si>
  <si>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</si>
  <si>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</si>
  <si>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</si>
  <si>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6.3</t>
  </si>
  <si>
    <t>Ralo seco com saída de 40 mm, sendo dois sob a borda da laje do depósito de cilindros e um sob a torneita de jardim</t>
  </si>
  <si>
    <t>6.4</t>
  </si>
  <si>
    <t>Dreno de pé na cortina do depósito de cilindros, com brita, de 30 x 30 cm, envolto em manta não tecida</t>
  </si>
  <si>
    <t>6.5</t>
  </si>
  <si>
    <t>7.2</t>
  </si>
  <si>
    <t>7.3</t>
  </si>
  <si>
    <t>7.4</t>
  </si>
  <si>
    <t>Calçada e piso do depósito de cilindros em concreto 20 Mpa, e=8 cm armado com tela Q 92</t>
  </si>
  <si>
    <t>7.5</t>
  </si>
  <si>
    <t>8.1</t>
  </si>
  <si>
    <t>Impermeabilização do lado posterior da cortina do depósito de cilindros com tinta asfáltica, com consumo m´nimo de 500 ml/m2</t>
  </si>
  <si>
    <t>8.2</t>
  </si>
  <si>
    <t>9.1</t>
  </si>
  <si>
    <t>TOTAL DA OBRA C/ BDI</t>
  </si>
  <si>
    <t>Atenção: BDI máx. 27,64% conforme acórdão 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</si>
</sst>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676275</xdr:colOff>
      <xdr:row>7</xdr:row>
      <xdr:rowOff>114300</xdr:rowOff>
    </xdr:to>
    <xdr:pic>
      <xdr:nvPicPr>
        <xdr:cNvPr id="6" name="Imagem 3" descr="Resultado de imagem para LOGO FAHE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675"/>
          <a:ext cx="1190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0</xdr:row>
      <xdr:rowOff>85725</xdr:rowOff>
    </xdr:from>
    <xdr:to>
      <xdr:col>1</xdr:col>
      <xdr:colOff>2181225</xdr:colOff>
      <xdr:row>7</xdr:row>
      <xdr:rowOff>104775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" y="85725"/>
          <a:ext cx="1362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6"/>
  <sheetViews>
    <sheetView tabSelected="1" view="pageBreakPreview" zoomScaleSheetLayoutView="100" workbookViewId="0" topLeftCell="A1">
      <selection activeCell="K89" sqref="K89"/>
    </sheetView>
  </sheetViews>
  <sheetFormatPr defaultColWidth="8.8515625" defaultRowHeight="15"/>
  <cols>
    <col min="1" max="1" width="7.7109375" style="3" customWidth="1"/>
    <col min="2" max="2" width="48.140625" style="2" customWidth="1"/>
    <col min="3" max="3" width="8.8515625" style="3" customWidth="1"/>
    <col min="4" max="4" width="14.57421875" style="4" customWidth="1"/>
    <col min="5" max="5" width="13.8515625" style="4" customWidth="1"/>
    <col min="6" max="6" width="13.421875" style="4" customWidth="1"/>
    <col min="7" max="16384" width="8.8515625" style="1" customWidth="1"/>
  </cols>
  <sheetData>
    <row r="1" ht="14.25"/>
    <row r="2" ht="14.25"/>
    <row r="3" spans="3:5" ht="14.25">
      <c r="C3" s="30" t="s">
        <v>92</v>
      </c>
      <c r="D3" s="30"/>
      <c r="E3" s="30"/>
    </row>
    <row r="4" spans="3:5" ht="14.25">
      <c r="C4" s="30"/>
      <c r="D4" s="30"/>
      <c r="E4" s="30"/>
    </row>
    <row r="5" ht="14.25"/>
    <row r="6" ht="14.25"/>
    <row r="7" ht="14.25">
      <c r="E7" s="18" t="s">
        <v>91</v>
      </c>
    </row>
    <row r="8" ht="14.25"/>
    <row r="9" spans="1:6" ht="35.25" customHeight="1">
      <c r="A9" s="31" t="s">
        <v>93</v>
      </c>
      <c r="B9" s="32"/>
      <c r="C9" s="32"/>
      <c r="D9" s="32"/>
      <c r="E9" s="32"/>
      <c r="F9" s="19" t="s">
        <v>94</v>
      </c>
    </row>
    <row r="10" spans="1:6" s="3" customFormat="1" ht="19.5" customHeight="1">
      <c r="A10" s="14" t="s">
        <v>79</v>
      </c>
      <c r="B10" s="15" t="s">
        <v>80</v>
      </c>
      <c r="C10" s="14" t="s">
        <v>81</v>
      </c>
      <c r="D10" s="16" t="s">
        <v>83</v>
      </c>
      <c r="E10" s="16" t="s">
        <v>84</v>
      </c>
      <c r="F10" s="16" t="s">
        <v>82</v>
      </c>
    </row>
    <row r="11" spans="1:6" s="17" customFormat="1" ht="16.5" customHeight="1">
      <c r="A11" s="10">
        <v>1</v>
      </c>
      <c r="B11" s="25" t="s">
        <v>71</v>
      </c>
      <c r="C11" s="26"/>
      <c r="D11" s="26"/>
      <c r="E11" s="26"/>
      <c r="F11" s="27"/>
    </row>
    <row r="12" spans="1:6" ht="28.5">
      <c r="A12" s="6" t="s">
        <v>35</v>
      </c>
      <c r="B12" s="5" t="s">
        <v>95</v>
      </c>
      <c r="C12" s="6" t="s">
        <v>76</v>
      </c>
      <c r="D12" s="7">
        <v>1</v>
      </c>
      <c r="E12" s="7"/>
      <c r="F12" s="7">
        <f>D12*E12</f>
        <v>0</v>
      </c>
    </row>
    <row r="13" spans="1:6" ht="13.9" customHeight="1">
      <c r="A13" s="6" t="s">
        <v>36</v>
      </c>
      <c r="B13" s="5" t="s">
        <v>32</v>
      </c>
      <c r="C13" s="6" t="s">
        <v>28</v>
      </c>
      <c r="D13" s="7">
        <v>57.47</v>
      </c>
      <c r="E13" s="7"/>
      <c r="F13" s="7">
        <f>D13*E13</f>
        <v>0</v>
      </c>
    </row>
    <row r="14" spans="1:6" ht="15">
      <c r="A14" s="6" t="s">
        <v>37</v>
      </c>
      <c r="B14" s="5" t="s">
        <v>33</v>
      </c>
      <c r="C14" s="6" t="s">
        <v>27</v>
      </c>
      <c r="D14" s="7">
        <f>50.22*0.25</f>
        <v>12.555</v>
      </c>
      <c r="E14" s="7"/>
      <c r="F14" s="7">
        <f aca="true" t="shared" si="0" ref="F14:F17">D14*E14</f>
        <v>0</v>
      </c>
    </row>
    <row r="15" spans="1:6" ht="15">
      <c r="A15" s="6" t="s">
        <v>56</v>
      </c>
      <c r="B15" s="5" t="s">
        <v>34</v>
      </c>
      <c r="C15" s="6" t="s">
        <v>28</v>
      </c>
      <c r="D15" s="7">
        <f>D13</f>
        <v>57.47</v>
      </c>
      <c r="E15" s="7"/>
      <c r="F15" s="7">
        <f t="shared" si="0"/>
        <v>0</v>
      </c>
    </row>
    <row r="16" spans="1:6" ht="13.9" customHeight="1">
      <c r="A16" s="6" t="s">
        <v>57</v>
      </c>
      <c r="B16" s="5" t="s">
        <v>54</v>
      </c>
      <c r="C16" s="6" t="s">
        <v>27</v>
      </c>
      <c r="D16" s="7">
        <f>(14.1*0.3*0.6)+(12.4*0.3*0.6)+(3.6*3.6*0.2)+(2.1*2.1*0.15)</f>
        <v>8.0235</v>
      </c>
      <c r="E16" s="7"/>
      <c r="F16" s="7">
        <f t="shared" si="0"/>
        <v>0</v>
      </c>
    </row>
    <row r="17" spans="1:6" ht="13.9" customHeight="1">
      <c r="A17" s="6" t="s">
        <v>96</v>
      </c>
      <c r="B17" s="5" t="s">
        <v>55</v>
      </c>
      <c r="C17" s="6" t="s">
        <v>27</v>
      </c>
      <c r="D17" s="7">
        <f>D16-((14.1*0.3*0.15)+(12.4*0.3*0.15)+(3*3*0.2)+(1.5*1.5*0.15))</f>
        <v>4.6935</v>
      </c>
      <c r="E17" s="7"/>
      <c r="F17" s="7">
        <f t="shared" si="0"/>
        <v>0</v>
      </c>
    </row>
    <row r="18" spans="1:6" s="17" customFormat="1" ht="18.75" customHeight="1">
      <c r="A18" s="6"/>
      <c r="B18" s="5"/>
      <c r="C18" s="6"/>
      <c r="D18" s="7"/>
      <c r="E18" s="7"/>
      <c r="F18" s="7"/>
    </row>
    <row r="19" spans="1:6" ht="13.9" customHeight="1">
      <c r="A19" s="10">
        <v>2</v>
      </c>
      <c r="B19" s="25" t="s">
        <v>72</v>
      </c>
      <c r="C19" s="26"/>
      <c r="D19" s="26"/>
      <c r="E19" s="26"/>
      <c r="F19" s="27"/>
    </row>
    <row r="20" spans="1:6" ht="13.9" customHeight="1">
      <c r="A20" s="23"/>
      <c r="B20" s="20" t="s">
        <v>73</v>
      </c>
      <c r="C20" s="6"/>
      <c r="D20" s="7"/>
      <c r="E20" s="7"/>
      <c r="F20" s="7"/>
    </row>
    <row r="21" spans="1:6" ht="13.9" customHeight="1">
      <c r="A21" s="6"/>
      <c r="B21" s="20" t="s">
        <v>20</v>
      </c>
      <c r="C21" s="6"/>
      <c r="D21" s="7"/>
      <c r="E21" s="7"/>
      <c r="F21" s="7"/>
    </row>
    <row r="22" spans="1:6" ht="13.9" customHeight="1">
      <c r="A22" s="6"/>
      <c r="B22" s="20" t="s">
        <v>18</v>
      </c>
      <c r="C22" s="6"/>
      <c r="D22" s="7"/>
      <c r="E22" s="7"/>
      <c r="F22" s="7"/>
    </row>
    <row r="23" spans="1:6" ht="15">
      <c r="A23" s="6"/>
      <c r="B23" s="20" t="s">
        <v>19</v>
      </c>
      <c r="C23" s="6"/>
      <c r="D23" s="7"/>
      <c r="E23" s="7"/>
      <c r="F23" s="7"/>
    </row>
    <row r="24" spans="1:6" ht="13.9" customHeight="1">
      <c r="A24" s="6"/>
      <c r="B24" s="20" t="s">
        <v>97</v>
      </c>
      <c r="C24" s="6"/>
      <c r="D24" s="7"/>
      <c r="E24" s="7"/>
      <c r="F24" s="7"/>
    </row>
    <row r="25" spans="1:6" ht="13.9" customHeight="1">
      <c r="A25" s="6"/>
      <c r="B25" s="20" t="s">
        <v>24</v>
      </c>
      <c r="C25" s="6"/>
      <c r="D25" s="7"/>
      <c r="E25" s="7"/>
      <c r="F25" s="7"/>
    </row>
    <row r="26" spans="1:6" ht="13.9" customHeight="1">
      <c r="A26" s="6"/>
      <c r="B26" s="20" t="s">
        <v>68</v>
      </c>
      <c r="C26" s="6"/>
      <c r="D26" s="7"/>
      <c r="E26" s="7"/>
      <c r="F26" s="7"/>
    </row>
    <row r="27" spans="1:6" ht="13.9" customHeight="1">
      <c r="A27" s="6"/>
      <c r="B27" s="20" t="s">
        <v>21</v>
      </c>
      <c r="C27" s="6"/>
      <c r="D27" s="7"/>
      <c r="E27" s="7"/>
      <c r="F27" s="7"/>
    </row>
    <row r="28" spans="1:6" ht="13.9" customHeight="1">
      <c r="A28" s="6"/>
      <c r="B28" s="20" t="s">
        <v>30</v>
      </c>
      <c r="C28" s="6"/>
      <c r="D28" s="7"/>
      <c r="E28" s="7"/>
      <c r="F28" s="7"/>
    </row>
    <row r="29" spans="1:6" ht="30" customHeight="1">
      <c r="A29" s="21"/>
      <c r="B29" s="20" t="s">
        <v>29</v>
      </c>
      <c r="C29" s="21"/>
      <c r="D29" s="22"/>
      <c r="E29" s="22"/>
      <c r="F29" s="7"/>
    </row>
    <row r="30" spans="1:6" ht="13.9" customHeight="1">
      <c r="A30" s="6" t="s">
        <v>38</v>
      </c>
      <c r="B30" s="5" t="s">
        <v>85</v>
      </c>
      <c r="C30" s="6" t="s">
        <v>6</v>
      </c>
      <c r="D30" s="7">
        <v>60</v>
      </c>
      <c r="E30" s="7"/>
      <c r="F30" s="7">
        <f aca="true" t="shared" si="1" ref="F30:F35">D30*E30</f>
        <v>0</v>
      </c>
    </row>
    <row r="31" spans="1:6" ht="13.9" customHeight="1">
      <c r="A31" s="6" t="s">
        <v>39</v>
      </c>
      <c r="B31" s="5" t="s">
        <v>98</v>
      </c>
      <c r="C31" s="6" t="s">
        <v>27</v>
      </c>
      <c r="D31" s="7">
        <v>0.34</v>
      </c>
      <c r="E31" s="8"/>
      <c r="F31" s="7">
        <f t="shared" si="1"/>
        <v>0</v>
      </c>
    </row>
    <row r="32" spans="1:6" ht="13.9" customHeight="1">
      <c r="A32" s="6" t="s">
        <v>40</v>
      </c>
      <c r="B32" s="5" t="s">
        <v>23</v>
      </c>
      <c r="C32" s="6" t="s">
        <v>28</v>
      </c>
      <c r="D32" s="7">
        <f>(1*14.1)+(12*0.3)+(6*0.2)+(11.8*0.2)+(12*1.2)+(0.6*2.5*4)+(1.15*12.7)+(0.12*11)</f>
        <v>57.584999999999994</v>
      </c>
      <c r="E32" s="7"/>
      <c r="F32" s="7">
        <f t="shared" si="1"/>
        <v>0</v>
      </c>
    </row>
    <row r="33" spans="1:6" ht="13.9" customHeight="1">
      <c r="A33" s="6" t="s">
        <v>41</v>
      </c>
      <c r="B33" s="5" t="s">
        <v>25</v>
      </c>
      <c r="C33" s="6" t="s">
        <v>31</v>
      </c>
      <c r="D33" s="7">
        <f>D34*95</f>
        <v>866.1625</v>
      </c>
      <c r="E33" s="7"/>
      <c r="F33" s="7">
        <f t="shared" si="1"/>
        <v>0</v>
      </c>
    </row>
    <row r="34" spans="1:6" ht="13.9" customHeight="1">
      <c r="A34" s="6" t="s">
        <v>42</v>
      </c>
      <c r="B34" s="5" t="s">
        <v>22</v>
      </c>
      <c r="C34" s="6" t="s">
        <v>27</v>
      </c>
      <c r="D34" s="7">
        <f>(0.2*0.5*14.1)+(3*3*0.3)+(1.5*1.5*0.2)+(0.2*6.2)+(0.2*1.2*6)+(0.15*0.15*2.5*4)+(0.15*0.5*12.7)+(0.1*7)</f>
        <v>9.1175</v>
      </c>
      <c r="E34" s="7"/>
      <c r="F34" s="7">
        <f t="shared" si="1"/>
        <v>0</v>
      </c>
    </row>
    <row r="35" spans="1:6" ht="13.9" customHeight="1">
      <c r="A35" s="6" t="s">
        <v>43</v>
      </c>
      <c r="B35" s="5" t="s">
        <v>26</v>
      </c>
      <c r="C35" s="6" t="s">
        <v>27</v>
      </c>
      <c r="D35" s="7">
        <v>17.4</v>
      </c>
      <c r="E35" s="7"/>
      <c r="F35" s="7">
        <f t="shared" si="1"/>
        <v>0</v>
      </c>
    </row>
    <row r="36" spans="1:6" s="17" customFormat="1" ht="21.75" customHeight="1">
      <c r="A36" s="6"/>
      <c r="B36" s="5"/>
      <c r="C36" s="6"/>
      <c r="D36" s="7"/>
      <c r="E36" s="7"/>
      <c r="F36" s="7"/>
    </row>
    <row r="37" spans="1:6" ht="15">
      <c r="A37" s="10">
        <v>3</v>
      </c>
      <c r="B37" s="25" t="s">
        <v>99</v>
      </c>
      <c r="C37" s="26"/>
      <c r="D37" s="26"/>
      <c r="E37" s="26"/>
      <c r="F37" s="27"/>
    </row>
    <row r="38" spans="1:6" ht="114">
      <c r="A38" s="6" t="s">
        <v>44</v>
      </c>
      <c r="B38" s="5" t="s">
        <v>100</v>
      </c>
      <c r="C38" s="6" t="s">
        <v>28</v>
      </c>
      <c r="D38" s="7">
        <f>(1.6+4.3)*3</f>
        <v>17.700000000000003</v>
      </c>
      <c r="E38" s="7"/>
      <c r="F38" s="7">
        <f aca="true" t="shared" si="2" ref="F38:F41">D38*E38</f>
        <v>0</v>
      </c>
    </row>
    <row r="39" spans="1:6" ht="15">
      <c r="A39" s="6" t="s">
        <v>48</v>
      </c>
      <c r="B39" s="5" t="s">
        <v>101</v>
      </c>
      <c r="C39" s="6" t="s">
        <v>28</v>
      </c>
      <c r="D39" s="7">
        <f>(((1.6+4.3)*3)*2)+5*1.05</f>
        <v>40.650000000000006</v>
      </c>
      <c r="E39" s="7"/>
      <c r="F39" s="7">
        <f t="shared" si="2"/>
        <v>0</v>
      </c>
    </row>
    <row r="40" spans="1:6" ht="28.5">
      <c r="A40" s="6" t="s">
        <v>49</v>
      </c>
      <c r="B40" s="5" t="s">
        <v>102</v>
      </c>
      <c r="C40" s="6" t="s">
        <v>28</v>
      </c>
      <c r="D40" s="7">
        <f>D39</f>
        <v>40.650000000000006</v>
      </c>
      <c r="E40" s="7"/>
      <c r="F40" s="7">
        <f t="shared" si="2"/>
        <v>0</v>
      </c>
    </row>
    <row r="41" spans="1:6" ht="14.25" customHeight="1">
      <c r="A41" s="6" t="s">
        <v>50</v>
      </c>
      <c r="B41" s="5" t="s">
        <v>103</v>
      </c>
      <c r="C41" s="6" t="s">
        <v>28</v>
      </c>
      <c r="D41" s="7">
        <v>5.8</v>
      </c>
      <c r="E41" s="7"/>
      <c r="F41" s="7">
        <f t="shared" si="2"/>
        <v>0</v>
      </c>
    </row>
    <row r="42" spans="1:6" ht="35.25" customHeight="1">
      <c r="A42" s="6"/>
      <c r="B42" s="5"/>
      <c r="C42" s="6"/>
      <c r="D42" s="7"/>
      <c r="E42" s="7"/>
      <c r="F42" s="7"/>
    </row>
    <row r="43" spans="1:6" ht="15">
      <c r="A43" s="10">
        <v>4</v>
      </c>
      <c r="B43" s="25" t="s">
        <v>104</v>
      </c>
      <c r="C43" s="26"/>
      <c r="D43" s="26"/>
      <c r="E43" s="26"/>
      <c r="F43" s="27"/>
    </row>
    <row r="44" spans="1:6" ht="57">
      <c r="A44" s="6" t="s">
        <v>51</v>
      </c>
      <c r="B44" s="5" t="s">
        <v>105</v>
      </c>
      <c r="C44" s="6" t="s">
        <v>28</v>
      </c>
      <c r="D44" s="7">
        <f>6.9</f>
        <v>6.9</v>
      </c>
      <c r="E44" s="7"/>
      <c r="F44" s="7">
        <f aca="true" t="shared" si="3" ref="F44">D44*E44</f>
        <v>0</v>
      </c>
    </row>
    <row r="45" spans="1:6" ht="15">
      <c r="A45" s="6"/>
      <c r="B45" s="5"/>
      <c r="C45" s="6"/>
      <c r="D45" s="7"/>
      <c r="E45" s="7"/>
      <c r="F45" s="7"/>
    </row>
    <row r="46" spans="1:6" ht="15">
      <c r="A46" s="10">
        <v>5</v>
      </c>
      <c r="B46" s="25" t="s">
        <v>13</v>
      </c>
      <c r="C46" s="26"/>
      <c r="D46" s="26"/>
      <c r="E46" s="26"/>
      <c r="F46" s="27"/>
    </row>
    <row r="47" spans="1:6" ht="15">
      <c r="A47" s="6" t="s">
        <v>60</v>
      </c>
      <c r="B47" s="5" t="s">
        <v>14</v>
      </c>
      <c r="C47" s="6"/>
      <c r="D47" s="7"/>
      <c r="E47" s="7"/>
      <c r="F47" s="7"/>
    </row>
    <row r="48" spans="1:6" ht="28.5">
      <c r="A48" s="6" t="s">
        <v>106</v>
      </c>
      <c r="B48" s="5" t="s">
        <v>45</v>
      </c>
      <c r="C48" s="6" t="s">
        <v>6</v>
      </c>
      <c r="D48" s="7">
        <v>4</v>
      </c>
      <c r="E48" s="7"/>
      <c r="F48" s="7">
        <f>D48*E48</f>
        <v>0</v>
      </c>
    </row>
    <row r="49" spans="1:6" ht="15">
      <c r="A49" s="6"/>
      <c r="B49" s="5" t="s">
        <v>46</v>
      </c>
      <c r="C49" s="6"/>
      <c r="D49" s="7"/>
      <c r="E49" s="7"/>
      <c r="F49" s="7"/>
    </row>
    <row r="50" spans="1:6" ht="15">
      <c r="A50" s="6"/>
      <c r="B50" s="5" t="s">
        <v>107</v>
      </c>
      <c r="C50" s="6"/>
      <c r="D50" s="7"/>
      <c r="E50" s="7"/>
      <c r="F50" s="7"/>
    </row>
    <row r="51" spans="1:6" ht="15">
      <c r="A51" s="6"/>
      <c r="B51" s="5" t="s">
        <v>47</v>
      </c>
      <c r="C51" s="6"/>
      <c r="D51" s="7"/>
      <c r="E51" s="7"/>
      <c r="F51" s="7"/>
    </row>
    <row r="52" spans="1:6" ht="28.5">
      <c r="A52" s="6" t="s">
        <v>108</v>
      </c>
      <c r="B52" s="5" t="s">
        <v>9</v>
      </c>
      <c r="C52" s="6" t="s">
        <v>6</v>
      </c>
      <c r="D52" s="7">
        <v>3</v>
      </c>
      <c r="E52" s="7"/>
      <c r="F52" s="7">
        <f>D52*E52</f>
        <v>0</v>
      </c>
    </row>
    <row r="53" spans="1:6" ht="15">
      <c r="A53" s="6" t="s">
        <v>61</v>
      </c>
      <c r="B53" s="5" t="s">
        <v>15</v>
      </c>
      <c r="C53" s="6"/>
      <c r="D53" s="7"/>
      <c r="E53" s="7"/>
      <c r="F53" s="7"/>
    </row>
    <row r="54" spans="1:6" ht="15">
      <c r="A54" s="6" t="s">
        <v>109</v>
      </c>
      <c r="B54" s="5" t="s">
        <v>10</v>
      </c>
      <c r="C54" s="6" t="s">
        <v>6</v>
      </c>
      <c r="D54" s="7">
        <v>2</v>
      </c>
      <c r="E54" s="7"/>
      <c r="F54" s="7">
        <f aca="true" t="shared" si="4" ref="F54">D54*E54</f>
        <v>0</v>
      </c>
    </row>
    <row r="55" spans="1:6" ht="28.5">
      <c r="A55" s="6" t="s">
        <v>110</v>
      </c>
      <c r="B55" s="5" t="s">
        <v>52</v>
      </c>
      <c r="C55" s="6" t="s">
        <v>6</v>
      </c>
      <c r="D55" s="7">
        <v>1</v>
      </c>
      <c r="E55" s="7"/>
      <c r="F55" s="7">
        <f>D55*E55</f>
        <v>0</v>
      </c>
    </row>
    <row r="56" spans="1:6" ht="57">
      <c r="A56" s="6" t="s">
        <v>111</v>
      </c>
      <c r="B56" s="5" t="s">
        <v>53</v>
      </c>
      <c r="C56" s="6" t="s">
        <v>6</v>
      </c>
      <c r="D56" s="7">
        <v>1</v>
      </c>
      <c r="E56" s="7"/>
      <c r="F56" s="7">
        <f aca="true" t="shared" si="5" ref="F56:F66">D56*E56</f>
        <v>0</v>
      </c>
    </row>
    <row r="57" spans="1:6" ht="28.5" customHeight="1">
      <c r="A57" s="6" t="s">
        <v>63</v>
      </c>
      <c r="B57" s="5" t="s">
        <v>78</v>
      </c>
      <c r="C57" s="6" t="s">
        <v>8</v>
      </c>
      <c r="D57" s="7">
        <v>1</v>
      </c>
      <c r="E57" s="7"/>
      <c r="F57" s="7">
        <f t="shared" si="5"/>
        <v>0</v>
      </c>
    </row>
    <row r="58" spans="1:6" ht="15">
      <c r="A58" s="6" t="s">
        <v>64</v>
      </c>
      <c r="B58" s="5" t="s">
        <v>16</v>
      </c>
      <c r="C58" s="6"/>
      <c r="D58" s="7"/>
      <c r="E58" s="7"/>
      <c r="F58" s="7">
        <f t="shared" si="5"/>
        <v>0</v>
      </c>
    </row>
    <row r="59" spans="1:6" ht="15">
      <c r="A59" s="6" t="s">
        <v>112</v>
      </c>
      <c r="B59" s="5" t="s">
        <v>1</v>
      </c>
      <c r="C59" s="6" t="s">
        <v>0</v>
      </c>
      <c r="D59" s="7">
        <v>3</v>
      </c>
      <c r="E59" s="7"/>
      <c r="F59" s="7">
        <f t="shared" si="5"/>
        <v>0</v>
      </c>
    </row>
    <row r="60" spans="1:6" ht="15">
      <c r="A60" s="6" t="s">
        <v>113</v>
      </c>
      <c r="B60" s="5" t="s">
        <v>2</v>
      </c>
      <c r="C60" s="6" t="s">
        <v>0</v>
      </c>
      <c r="D60" s="7">
        <v>1</v>
      </c>
      <c r="E60" s="7"/>
      <c r="F60" s="7">
        <f t="shared" si="5"/>
        <v>0</v>
      </c>
    </row>
    <row r="61" spans="1:6" ht="15">
      <c r="A61" s="6" t="s">
        <v>114</v>
      </c>
      <c r="B61" s="5" t="s">
        <v>3</v>
      </c>
      <c r="C61" s="6" t="s">
        <v>0</v>
      </c>
      <c r="D61" s="7">
        <v>2</v>
      </c>
      <c r="E61" s="7"/>
      <c r="F61" s="7">
        <f t="shared" si="5"/>
        <v>0</v>
      </c>
    </row>
    <row r="62" spans="1:6" ht="15">
      <c r="A62" s="6" t="s">
        <v>115</v>
      </c>
      <c r="B62" s="5" t="s">
        <v>4</v>
      </c>
      <c r="C62" s="6" t="s">
        <v>0</v>
      </c>
      <c r="D62" s="7">
        <v>1</v>
      </c>
      <c r="E62" s="7"/>
      <c r="F62" s="7">
        <f t="shared" si="5"/>
        <v>0</v>
      </c>
    </row>
    <row r="63" spans="1:6" s="17" customFormat="1" ht="50.25" customHeight="1">
      <c r="A63" s="6" t="s">
        <v>116</v>
      </c>
      <c r="B63" s="5" t="s">
        <v>11</v>
      </c>
      <c r="C63" s="6" t="s">
        <v>5</v>
      </c>
      <c r="D63" s="7">
        <v>50</v>
      </c>
      <c r="E63" s="7"/>
      <c r="F63" s="7">
        <f t="shared" si="5"/>
        <v>0</v>
      </c>
    </row>
    <row r="64" spans="1:6" ht="15">
      <c r="A64" s="6" t="s">
        <v>117</v>
      </c>
      <c r="B64" s="5" t="s">
        <v>86</v>
      </c>
      <c r="C64" s="6" t="s">
        <v>6</v>
      </c>
      <c r="D64" s="7">
        <v>1</v>
      </c>
      <c r="E64" s="7"/>
      <c r="F64" s="7">
        <f t="shared" si="5"/>
        <v>0</v>
      </c>
    </row>
    <row r="65" spans="1:6" ht="15">
      <c r="A65" s="6" t="s">
        <v>118</v>
      </c>
      <c r="B65" s="5" t="s">
        <v>88</v>
      </c>
      <c r="C65" s="6" t="s">
        <v>6</v>
      </c>
      <c r="D65" s="7">
        <v>4</v>
      </c>
      <c r="E65" s="7"/>
      <c r="F65" s="7">
        <f t="shared" si="5"/>
        <v>0</v>
      </c>
    </row>
    <row r="66" spans="1:6" ht="15">
      <c r="A66" s="6" t="s">
        <v>119</v>
      </c>
      <c r="B66" s="5" t="s">
        <v>7</v>
      </c>
      <c r="C66" s="6" t="s">
        <v>8</v>
      </c>
      <c r="D66" s="7">
        <v>1</v>
      </c>
      <c r="E66" s="7"/>
      <c r="F66" s="7">
        <f t="shared" si="5"/>
        <v>0</v>
      </c>
    </row>
    <row r="67" spans="1:6" ht="15">
      <c r="A67" s="6"/>
      <c r="B67" s="5"/>
      <c r="C67" s="6"/>
      <c r="D67" s="7"/>
      <c r="E67" s="7"/>
      <c r="F67" s="7"/>
    </row>
    <row r="68" spans="1:6" s="13" customFormat="1" ht="15">
      <c r="A68" s="10">
        <v>6</v>
      </c>
      <c r="B68" s="25" t="s">
        <v>70</v>
      </c>
      <c r="C68" s="26"/>
      <c r="D68" s="26"/>
      <c r="E68" s="26"/>
      <c r="F68" s="27"/>
    </row>
    <row r="69" spans="1:6" s="17" customFormat="1" ht="54.75" customHeight="1">
      <c r="A69" s="6" t="s">
        <v>89</v>
      </c>
      <c r="B69" s="5" t="s">
        <v>17</v>
      </c>
      <c r="C69" s="6" t="s">
        <v>5</v>
      </c>
      <c r="D69" s="7">
        <v>5</v>
      </c>
      <c r="E69" s="7"/>
      <c r="F69" s="7">
        <f aca="true" t="shared" si="6" ref="F69:F73">D69*E69</f>
        <v>0</v>
      </c>
    </row>
    <row r="70" spans="1:6" ht="15">
      <c r="A70" s="6" t="s">
        <v>90</v>
      </c>
      <c r="B70" s="5" t="s">
        <v>12</v>
      </c>
      <c r="C70" s="6" t="s">
        <v>6</v>
      </c>
      <c r="D70" s="7">
        <v>1</v>
      </c>
      <c r="E70" s="7"/>
      <c r="F70" s="7">
        <f t="shared" si="6"/>
        <v>0</v>
      </c>
    </row>
    <row r="71" spans="1:6" ht="42.75">
      <c r="A71" s="6" t="s">
        <v>120</v>
      </c>
      <c r="B71" s="5" t="s">
        <v>121</v>
      </c>
      <c r="C71" s="6" t="s">
        <v>6</v>
      </c>
      <c r="D71" s="7">
        <v>3</v>
      </c>
      <c r="E71" s="7"/>
      <c r="F71" s="7">
        <f t="shared" si="6"/>
        <v>0</v>
      </c>
    </row>
    <row r="72" spans="1:6" ht="42.75">
      <c r="A72" s="6" t="s">
        <v>122</v>
      </c>
      <c r="B72" s="5" t="s">
        <v>123</v>
      </c>
      <c r="C72" s="6" t="s">
        <v>5</v>
      </c>
      <c r="D72" s="8">
        <v>6</v>
      </c>
      <c r="E72" s="7"/>
      <c r="F72" s="7">
        <f t="shared" si="6"/>
        <v>0</v>
      </c>
    </row>
    <row r="73" spans="1:6" s="17" customFormat="1" ht="42.75">
      <c r="A73" s="6" t="s">
        <v>124</v>
      </c>
      <c r="B73" s="5" t="s">
        <v>75</v>
      </c>
      <c r="C73" s="6" t="s">
        <v>5</v>
      </c>
      <c r="D73" s="8">
        <v>25</v>
      </c>
      <c r="E73" s="7"/>
      <c r="F73" s="7">
        <f t="shared" si="6"/>
        <v>0</v>
      </c>
    </row>
    <row r="74" spans="1:6" s="9" customFormat="1" ht="23.25" customHeight="1">
      <c r="A74" s="10">
        <v>7</v>
      </c>
      <c r="B74" s="25" t="s">
        <v>58</v>
      </c>
      <c r="C74" s="26"/>
      <c r="D74" s="26"/>
      <c r="E74" s="26"/>
      <c r="F74" s="27"/>
    </row>
    <row r="75" spans="1:6" ht="99.75">
      <c r="A75" s="6" t="s">
        <v>67</v>
      </c>
      <c r="B75" s="5" t="s">
        <v>62</v>
      </c>
      <c r="C75" s="6" t="s">
        <v>5</v>
      </c>
      <c r="D75" s="7">
        <v>14.1</v>
      </c>
      <c r="E75" s="7"/>
      <c r="F75" s="7">
        <f aca="true" t="shared" si="7" ref="F75:F79">D75*E75</f>
        <v>0</v>
      </c>
    </row>
    <row r="76" spans="1:6" ht="15">
      <c r="A76" s="6" t="s">
        <v>125</v>
      </c>
      <c r="B76" s="5" t="s">
        <v>59</v>
      </c>
      <c r="C76" s="6" t="s">
        <v>28</v>
      </c>
      <c r="D76" s="7">
        <f>43-9-2.25</f>
        <v>31.75</v>
      </c>
      <c r="E76" s="7"/>
      <c r="F76" s="7">
        <f t="shared" si="7"/>
        <v>0</v>
      </c>
    </row>
    <row r="77" spans="1:6" ht="28.5">
      <c r="A77" s="6" t="s">
        <v>126</v>
      </c>
      <c r="B77" s="5" t="s">
        <v>74</v>
      </c>
      <c r="C77" s="6" t="s">
        <v>28</v>
      </c>
      <c r="D77" s="7">
        <v>23</v>
      </c>
      <c r="E77" s="7"/>
      <c r="F77" s="7">
        <f t="shared" si="7"/>
        <v>0</v>
      </c>
    </row>
    <row r="78" spans="1:6" ht="28.5">
      <c r="A78" s="6" t="s">
        <v>127</v>
      </c>
      <c r="B78" s="5" t="s">
        <v>128</v>
      </c>
      <c r="C78" s="6" t="s">
        <v>28</v>
      </c>
      <c r="D78" s="7">
        <v>8.6</v>
      </c>
      <c r="E78" s="8"/>
      <c r="F78" s="7">
        <f t="shared" si="7"/>
        <v>0</v>
      </c>
    </row>
    <row r="79" spans="1:6" ht="15">
      <c r="A79" s="6" t="s">
        <v>129</v>
      </c>
      <c r="B79" s="11" t="s">
        <v>87</v>
      </c>
      <c r="C79" s="12" t="s">
        <v>31</v>
      </c>
      <c r="D79" s="8">
        <v>25</v>
      </c>
      <c r="E79" s="8"/>
      <c r="F79" s="7">
        <f t="shared" si="7"/>
        <v>0</v>
      </c>
    </row>
    <row r="80" spans="1:6" ht="16.5" customHeight="1">
      <c r="A80" s="10">
        <v>8</v>
      </c>
      <c r="B80" s="25" t="s">
        <v>65</v>
      </c>
      <c r="C80" s="26"/>
      <c r="D80" s="26"/>
      <c r="E80" s="26"/>
      <c r="F80" s="27"/>
    </row>
    <row r="81" spans="1:6" ht="42.75">
      <c r="A81" s="6" t="s">
        <v>130</v>
      </c>
      <c r="B81" s="5" t="s">
        <v>131</v>
      </c>
      <c r="C81" s="6" t="s">
        <v>28</v>
      </c>
      <c r="D81" s="7">
        <v>6</v>
      </c>
      <c r="E81" s="7"/>
      <c r="F81" s="7">
        <f aca="true" t="shared" si="8" ref="F81:F82">D81*E81</f>
        <v>0</v>
      </c>
    </row>
    <row r="82" spans="1:6" ht="47.25" customHeight="1">
      <c r="A82" s="6" t="s">
        <v>132</v>
      </c>
      <c r="B82" s="5" t="s">
        <v>66</v>
      </c>
      <c r="C82" s="6" t="s">
        <v>28</v>
      </c>
      <c r="D82" s="7">
        <f>(5.55*3*2+5.55*0.8)+(8.28*4)+13</f>
        <v>83.85999999999999</v>
      </c>
      <c r="E82" s="7"/>
      <c r="F82" s="7">
        <f t="shared" si="8"/>
        <v>0</v>
      </c>
    </row>
    <row r="83" spans="1:6" ht="15">
      <c r="A83" s="10">
        <v>9</v>
      </c>
      <c r="B83" s="25" t="s">
        <v>69</v>
      </c>
      <c r="C83" s="26"/>
      <c r="D83" s="26"/>
      <c r="E83" s="26"/>
      <c r="F83" s="27"/>
    </row>
    <row r="84" spans="1:6" ht="18" customHeight="1">
      <c r="A84" s="6" t="s">
        <v>133</v>
      </c>
      <c r="B84" s="5" t="s">
        <v>77</v>
      </c>
      <c r="C84" s="6" t="s">
        <v>28</v>
      </c>
      <c r="D84" s="7">
        <v>57.47</v>
      </c>
      <c r="E84" s="8"/>
      <c r="F84" s="7">
        <f>D84*E84</f>
        <v>0</v>
      </c>
    </row>
    <row r="85" ht="15" thickBot="1"/>
    <row r="86" spans="2:6" ht="29.25" thickBot="1">
      <c r="B86" s="2" t="s">
        <v>135</v>
      </c>
      <c r="D86" s="28" t="s">
        <v>134</v>
      </c>
      <c r="E86" s="29"/>
      <c r="F86" s="24">
        <f>SUM(F12:F84)</f>
        <v>0</v>
      </c>
    </row>
  </sheetData>
  <mergeCells count="12">
    <mergeCell ref="C3:E4"/>
    <mergeCell ref="B11:F11"/>
    <mergeCell ref="A9:E9"/>
    <mergeCell ref="B80:F80"/>
    <mergeCell ref="B83:F83"/>
    <mergeCell ref="D86:E86"/>
    <mergeCell ref="B19:F19"/>
    <mergeCell ref="B37:F37"/>
    <mergeCell ref="B43:F43"/>
    <mergeCell ref="B46:F46"/>
    <mergeCell ref="B68:F68"/>
    <mergeCell ref="B74:F74"/>
  </mergeCells>
  <printOptions/>
  <pageMargins left="0.984251968503937" right="0.3937007874015748" top="0.984251968503937" bottom="0.5905511811023623" header="0.3937007874015748" footer="0.31496062992125984"/>
  <pageSetup horizontalDpi="1200" verticalDpi="1200" orientation="portrait" paperSize="9" scale="38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Luiz Fernando Manfrini</cp:lastModifiedBy>
  <cp:lastPrinted>2018-02-15T12:27:07Z</cp:lastPrinted>
  <dcterms:created xsi:type="dcterms:W3CDTF">2018-02-14T15:10:44Z</dcterms:created>
  <dcterms:modified xsi:type="dcterms:W3CDTF">2018-02-22T16:22:00Z</dcterms:modified>
  <cp:category/>
  <cp:version/>
  <cp:contentType/>
  <cp:contentStatus/>
</cp:coreProperties>
</file>